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14355" windowHeight="8010"/>
  </bookViews>
  <sheets>
    <sheet name="Blad1" sheetId="1" r:id="rId1"/>
    <sheet name="Blad2" sheetId="2" r:id="rId2"/>
    <sheet name="Blad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K24" i="1" l="1"/>
  <c r="J24" i="1"/>
  <c r="G24" i="1"/>
  <c r="N24" i="1" s="1"/>
  <c r="N21" i="1" s="1"/>
  <c r="E24" i="1"/>
  <c r="L24" i="1" s="1"/>
  <c r="L21" i="1" s="1"/>
  <c r="D24" i="1"/>
  <c r="C24" i="1"/>
  <c r="M20" i="1"/>
  <c r="M19" i="1"/>
  <c r="M18" i="1"/>
  <c r="M15" i="1"/>
  <c r="M14" i="1"/>
  <c r="M13" i="1"/>
  <c r="F13" i="1"/>
  <c r="M9" i="1"/>
  <c r="M8" i="1"/>
  <c r="M7" i="1"/>
  <c r="F7" i="1"/>
  <c r="M5" i="1"/>
  <c r="F5" i="1"/>
  <c r="F24" i="1" s="1"/>
  <c r="M24" i="1" s="1"/>
  <c r="M21" i="1" s="1"/>
</calcChain>
</file>

<file path=xl/sharedStrings.xml><?xml version="1.0" encoding="utf-8"?>
<sst xmlns="http://schemas.openxmlformats.org/spreadsheetml/2006/main" count="65" uniqueCount="35">
  <si>
    <t>Baten</t>
  </si>
  <si>
    <t>Lasten</t>
  </si>
  <si>
    <t>Begroot</t>
  </si>
  <si>
    <t>Werkelijk</t>
  </si>
  <si>
    <t xml:space="preserve"> </t>
  </si>
  <si>
    <t>contributies</t>
  </si>
  <si>
    <t>activiteiten</t>
  </si>
  <si>
    <t xml:space="preserve">diversen: </t>
  </si>
  <si>
    <t>Bedrijfsvereniging</t>
  </si>
  <si>
    <t>alg. kosten</t>
  </si>
  <si>
    <t>Giften</t>
  </si>
  <si>
    <t>bankkosten</t>
  </si>
  <si>
    <t>dorpsraad.nl</t>
  </si>
  <si>
    <t>Subsidie</t>
  </si>
  <si>
    <t>ledenvergadering</t>
  </si>
  <si>
    <t>Sponsor bloembak</t>
  </si>
  <si>
    <t>Monument 200 jaar</t>
  </si>
  <si>
    <t>Musical Grease</t>
  </si>
  <si>
    <t>Rente bank(2013)</t>
  </si>
  <si>
    <t>nieuwjaarsborrel</t>
  </si>
  <si>
    <t>Dubieuze debiteuren</t>
  </si>
  <si>
    <t>nieuwjaarsduik</t>
  </si>
  <si>
    <t>Kasverschil</t>
  </si>
  <si>
    <t>hanging baskets</t>
  </si>
  <si>
    <t>res. Monument</t>
  </si>
  <si>
    <t>Vreelandbode</t>
  </si>
  <si>
    <t>Leges(subsidie)</t>
  </si>
  <si>
    <t>Vreeland 750 jaar</t>
  </si>
  <si>
    <t>saldo</t>
  </si>
  <si>
    <t>totaal inkomsten</t>
  </si>
  <si>
    <t>totaal uitgaven</t>
  </si>
  <si>
    <t>Ledenaantal</t>
  </si>
  <si>
    <t>min</t>
  </si>
  <si>
    <t>plus</t>
  </si>
  <si>
    <t>eind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</si>
</sst>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 * #,##0.00_ ;_ * \-#,##0.00_ ;_ * &quot;-&quot;??_ ;_ @_ "/>
    <numFmt numFmtId="164" formatCode="_-* #,##0.00_-;_-* #,##0.00\-;_-* &quot;-&quot;??_-;_-@_-"/>
    <numFmt numFmtId="165" formatCode="#,##0.00_-"/>
    <numFmt numFmtId="166" formatCode="#,##0_ ;\-#,##0\ "/>
  </numFmts>
  <fonts count="4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name val="Arial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double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0" borderId="1" xfId="0" applyFont="1" applyBorder="1" applyAlignment="1">
      <alignment horizontal="left"/>
    </xf>
    <xf numFmtId="0" fontId="0" fillId="0" borderId="2" xfId="0" applyBorder="1"/>
    <xf numFmtId="0" fontId="0" fillId="0" borderId="2" xfId="0" applyNumberFormat="1" applyBorder="1"/>
    <xf numFmtId="0" fontId="0" fillId="0" borderId="3" xfId="0" applyNumberFormat="1" applyBorder="1"/>
    <xf numFmtId="0" fontId="0" fillId="0" borderId="4" xfId="0" applyNumberFormat="1" applyBorder="1"/>
    <xf numFmtId="0" fontId="1" fillId="0" borderId="5" xfId="0" applyNumberFormat="1" applyFont="1" applyBorder="1"/>
    <xf numFmtId="0" fontId="0" fillId="0" borderId="6" xfId="0" applyBorder="1"/>
    <xf numFmtId="0" fontId="0" fillId="0" borderId="7" xfId="0" applyBorder="1" applyAlignment="1">
      <alignment horizontal="left"/>
    </xf>
    <xf numFmtId="0" fontId="0" fillId="0" borderId="8" xfId="0" applyBorder="1"/>
    <xf numFmtId="0" fontId="0" fillId="0" borderId="8" xfId="0" applyNumberFormat="1" applyBorder="1" applyAlignment="1">
      <alignment horizontal="center"/>
    </xf>
    <xf numFmtId="0" fontId="2" fillId="0" borderId="8" xfId="0" applyNumberFormat="1" applyFont="1" applyBorder="1" applyAlignment="1">
      <alignment horizontal="center"/>
    </xf>
    <xf numFmtId="0" fontId="2" fillId="0" borderId="9" xfId="0" applyNumberFormat="1" applyFont="1" applyBorder="1" applyAlignment="1">
      <alignment horizontal="center"/>
    </xf>
    <xf numFmtId="0" fontId="2" fillId="0" borderId="10" xfId="0" applyNumberFormat="1" applyFont="1" applyBorder="1" applyAlignment="1">
      <alignment horizontal="center"/>
    </xf>
    <xf numFmtId="0" fontId="2" fillId="0" borderId="11" xfId="0" applyNumberFormat="1" applyFont="1" applyBorder="1"/>
    <xf numFmtId="0" fontId="2" fillId="0" borderId="8" xfId="0" applyNumberFormat="1" applyFont="1" applyBorder="1"/>
    <xf numFmtId="0" fontId="2" fillId="0" borderId="12" xfId="0" applyNumberFormat="1" applyFont="1" applyFill="1" applyBorder="1" applyAlignment="1">
      <alignment horizontal="center"/>
    </xf>
    <xf numFmtId="0" fontId="0" fillId="0" borderId="13" xfId="0" applyBorder="1" applyAlignment="1">
      <alignment horizontal="left"/>
    </xf>
    <xf numFmtId="0" fontId="0" fillId="0" borderId="14" xfId="0" applyBorder="1"/>
    <xf numFmtId="0" fontId="0" fillId="0" borderId="14" xfId="0" applyNumberFormat="1" applyBorder="1" applyAlignment="1">
      <alignment horizontal="center"/>
    </xf>
    <xf numFmtId="0" fontId="0" fillId="0" borderId="15" xfId="0" applyNumberFormat="1" applyBorder="1" applyAlignment="1">
      <alignment horizontal="center"/>
    </xf>
    <xf numFmtId="0" fontId="0" fillId="0" borderId="16" xfId="0" applyNumberFormat="1" applyBorder="1" applyAlignment="1">
      <alignment horizontal="center"/>
    </xf>
    <xf numFmtId="0" fontId="0" fillId="0" borderId="17" xfId="0" applyNumberFormat="1" applyBorder="1"/>
    <xf numFmtId="0" fontId="0" fillId="0" borderId="14" xfId="0" applyNumberFormat="1" applyBorder="1"/>
    <xf numFmtId="0" fontId="0" fillId="0" borderId="18" xfId="0" applyNumberFormat="1" applyFill="1" applyBorder="1" applyAlignment="1">
      <alignment horizontal="center"/>
    </xf>
    <xf numFmtId="0" fontId="0" fillId="0" borderId="19" xfId="0" applyBorder="1" applyAlignment="1">
      <alignment horizontal="left"/>
    </xf>
    <xf numFmtId="0" fontId="0" fillId="0" borderId="20" xfId="0" applyBorder="1"/>
    <xf numFmtId="164" fontId="0" fillId="0" borderId="20" xfId="0" applyNumberFormat="1" applyBorder="1"/>
    <xf numFmtId="164" fontId="0" fillId="0" borderId="21" xfId="0" applyNumberFormat="1" applyBorder="1"/>
    <xf numFmtId="164" fontId="0" fillId="0" borderId="22" xfId="0" applyNumberFormat="1" applyBorder="1"/>
    <xf numFmtId="0" fontId="0" fillId="0" borderId="23" xfId="0" applyBorder="1"/>
    <xf numFmtId="0" fontId="0" fillId="0" borderId="21" xfId="0" applyBorder="1"/>
    <xf numFmtId="0" fontId="0" fillId="0" borderId="24" xfId="0" applyBorder="1"/>
    <xf numFmtId="43" fontId="0" fillId="0" borderId="24" xfId="0" applyNumberFormat="1" applyBorder="1"/>
    <xf numFmtId="164" fontId="0" fillId="0" borderId="0" xfId="0" applyNumberFormat="1" applyBorder="1"/>
    <xf numFmtId="0" fontId="0" fillId="0" borderId="19" xfId="0" applyBorder="1"/>
    <xf numFmtId="0" fontId="2" fillId="0" borderId="20" xfId="0" applyFont="1" applyFill="1" applyBorder="1"/>
    <xf numFmtId="0" fontId="0" fillId="0" borderId="0" xfId="0" applyBorder="1"/>
    <xf numFmtId="165" fontId="0" fillId="0" borderId="20" xfId="0" applyNumberFormat="1" applyBorder="1"/>
    <xf numFmtId="165" fontId="0" fillId="0" borderId="21" xfId="0" applyNumberFormat="1" applyBorder="1"/>
    <xf numFmtId="164" fontId="2" fillId="0" borderId="20" xfId="0" applyNumberFormat="1" applyFont="1" applyBorder="1"/>
    <xf numFmtId="164" fontId="2" fillId="0" borderId="21" xfId="0" applyNumberFormat="1" applyFont="1" applyBorder="1"/>
    <xf numFmtId="164" fontId="2" fillId="0" borderId="22" xfId="0" applyNumberFormat="1" applyFont="1" applyBorder="1"/>
    <xf numFmtId="0" fontId="0" fillId="0" borderId="23" xfId="0" applyFill="1" applyBorder="1"/>
    <xf numFmtId="0" fontId="2" fillId="0" borderId="23" xfId="0" applyFont="1" applyFill="1" applyBorder="1"/>
    <xf numFmtId="0" fontId="2" fillId="0" borderId="23" xfId="0" applyFont="1" applyBorder="1"/>
    <xf numFmtId="43" fontId="0" fillId="0" borderId="20" xfId="0" applyNumberFormat="1" applyBorder="1"/>
    <xf numFmtId="43" fontId="0" fillId="0" borderId="21" xfId="0" applyNumberFormat="1" applyBorder="1"/>
    <xf numFmtId="0" fontId="0" fillId="0" borderId="22" xfId="0" applyBorder="1"/>
    <xf numFmtId="164" fontId="3" fillId="0" borderId="20" xfId="0" applyNumberFormat="1" applyFont="1" applyBorder="1"/>
    <xf numFmtId="164" fontId="0" fillId="0" borderId="21" xfId="0" applyNumberFormat="1" applyFont="1" applyBorder="1"/>
    <xf numFmtId="0" fontId="0" fillId="0" borderId="13" xfId="0" applyBorder="1"/>
    <xf numFmtId="164" fontId="0" fillId="0" borderId="15" xfId="0" applyNumberFormat="1" applyBorder="1"/>
    <xf numFmtId="0" fontId="0" fillId="0" borderId="25" xfId="0" applyBorder="1" applyAlignment="1">
      <alignment horizontal="left"/>
    </xf>
    <xf numFmtId="0" fontId="0" fillId="0" borderId="26" xfId="0" applyBorder="1"/>
    <xf numFmtId="164" fontId="1" fillId="0" borderId="26" xfId="0" applyNumberFormat="1" applyFont="1" applyBorder="1"/>
    <xf numFmtId="164" fontId="1" fillId="0" borderId="27" xfId="0" applyNumberFormat="1" applyFont="1" applyBorder="1"/>
    <xf numFmtId="0" fontId="0" fillId="0" borderId="28" xfId="0" applyBorder="1"/>
    <xf numFmtId="43" fontId="1" fillId="0" borderId="29" xfId="0" applyNumberFormat="1" applyFont="1" applyBorder="1"/>
    <xf numFmtId="164" fontId="0" fillId="0" borderId="0" xfId="0" applyNumberFormat="1"/>
    <xf numFmtId="165" fontId="0" fillId="0" borderId="0" xfId="0" applyNumberFormat="1"/>
    <xf numFmtId="0" fontId="1" fillId="0" borderId="0" xfId="0" applyFont="1"/>
    <xf numFmtId="0" fontId="1" fillId="0" borderId="30" xfId="0" applyFont="1" applyBorder="1"/>
    <xf numFmtId="0" fontId="2" fillId="0" borderId="31" xfId="0" applyFont="1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34" xfId="0" applyBorder="1" applyAlignment="1">
      <alignment horizontal="center"/>
    </xf>
    <xf numFmtId="0" fontId="2" fillId="0" borderId="0" xfId="0" applyFont="1"/>
    <xf numFmtId="0" fontId="2" fillId="0" borderId="34" xfId="0" applyFont="1" applyBorder="1" applyAlignment="1">
      <alignment horizontal="center"/>
    </xf>
    <xf numFmtId="43" fontId="0" fillId="0" borderId="0" xfId="0" applyNumberFormat="1"/>
    <xf numFmtId="0" fontId="0" fillId="0" borderId="33" xfId="0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2" fillId="0" borderId="34" xfId="0" applyFont="1" applyFill="1" applyBorder="1" applyAlignment="1">
      <alignment horizontal="center"/>
    </xf>
    <xf numFmtId="166" fontId="0" fillId="0" borderId="0" xfId="0" applyNumberFormat="1" applyBorder="1" applyAlignment="1">
      <alignment horizontal="center"/>
    </xf>
    <xf numFmtId="166" fontId="2" fillId="0" borderId="34" xfId="0" applyNumberFormat="1" applyFont="1" applyBorder="1" applyAlignment="1">
      <alignment horizontal="center"/>
    </xf>
    <xf numFmtId="0" fontId="0" fillId="0" borderId="35" xfId="0" applyFill="1" applyBorder="1" applyAlignment="1">
      <alignment horizontal="center"/>
    </xf>
    <xf numFmtId="0" fontId="0" fillId="0" borderId="36" xfId="0" applyBorder="1" applyAlignment="1">
      <alignment horizontal="center"/>
    </xf>
    <xf numFmtId="0" fontId="1" fillId="0" borderId="37" xfId="0" applyFont="1" applyBorder="1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R%20%20201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b.oud"/>
      <sheetName val="PCleden"/>
      <sheetName val="nota"/>
      <sheetName val="noga"/>
      <sheetName val="incasso"/>
      <sheetName val="baten"/>
      <sheetName val="lasten"/>
      <sheetName val="balans"/>
      <sheetName val="expl"/>
      <sheetName val="kas"/>
      <sheetName val="her1"/>
      <sheetName val="plantenbakken"/>
      <sheetName val="her2"/>
      <sheetName val="spec."/>
    </sheetNames>
    <sheetDataSet>
      <sheetData sheetId="0"/>
      <sheetData sheetId="1"/>
      <sheetData sheetId="2"/>
      <sheetData sheetId="3"/>
      <sheetData sheetId="4"/>
      <sheetData sheetId="5">
        <row r="37">
          <cell r="G37">
            <v>2932</v>
          </cell>
          <cell r="H37">
            <v>0.5</v>
          </cell>
          <cell r="M37">
            <v>0</v>
          </cell>
        </row>
      </sheetData>
      <sheetData sheetId="6">
        <row r="2">
          <cell r="O2">
            <v>75.22</v>
          </cell>
        </row>
        <row r="59">
          <cell r="G59">
            <v>72</v>
          </cell>
          <cell r="H59">
            <v>929.7</v>
          </cell>
          <cell r="I59">
            <v>0</v>
          </cell>
          <cell r="L59">
            <v>1224.4000000000001</v>
          </cell>
          <cell r="M59">
            <v>119.72</v>
          </cell>
          <cell r="P59">
            <v>152.46</v>
          </cell>
        </row>
        <row r="63">
          <cell r="J63">
            <v>500</v>
          </cell>
          <cell r="K63">
            <v>753.71</v>
          </cell>
        </row>
        <row r="64">
          <cell r="J64">
            <v>395.26</v>
          </cell>
        </row>
        <row r="65">
          <cell r="J65">
            <v>501.5</v>
          </cell>
        </row>
        <row r="66">
          <cell r="K66">
            <v>366.4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8"/>
  <sheetViews>
    <sheetView tabSelected="1" topLeftCell="C14" workbookViewId="0">
      <selection activeCell="H31" sqref="H31"/>
    </sheetView>
  </sheetViews>
  <sheetFormatPr defaultRowHeight="15" x14ac:dyDescent="0.25"/>
  <cols>
    <col min="2" max="2" width="17.7109375" bestFit="1" customWidth="1"/>
    <col min="3" max="3" width="9.5703125" bestFit="1" customWidth="1"/>
    <col min="4" max="4" width="10.28515625" bestFit="1" customWidth="1"/>
    <col min="5" max="7" width="9.5703125" bestFit="1" customWidth="1"/>
    <col min="8" max="8" width="16.85546875" bestFit="1" customWidth="1"/>
    <col min="9" max="9" width="12.42578125" bestFit="1" customWidth="1"/>
    <col min="11" max="11" width="10.28515625" bestFit="1" customWidth="1"/>
    <col min="12" max="13" width="9.5703125" bestFit="1" customWidth="1"/>
  </cols>
  <sheetData>
    <row r="1" spans="1:14" x14ac:dyDescent="0.25">
      <c r="A1" s="1" t="s">
        <v>0</v>
      </c>
      <c r="B1" s="2"/>
      <c r="C1" s="2"/>
      <c r="D1" s="3"/>
      <c r="E1" s="4"/>
      <c r="F1" s="4"/>
      <c r="G1" s="5"/>
      <c r="H1" s="6" t="s">
        <v>1</v>
      </c>
      <c r="I1" s="3"/>
      <c r="J1" s="3"/>
      <c r="K1" s="3"/>
      <c r="L1" s="4"/>
      <c r="M1" s="4"/>
      <c r="N1" s="7"/>
    </row>
    <row r="2" spans="1:14" x14ac:dyDescent="0.25">
      <c r="A2" s="8"/>
      <c r="B2" s="9"/>
      <c r="C2" s="10" t="s">
        <v>2</v>
      </c>
      <c r="D2" s="11" t="s">
        <v>3</v>
      </c>
      <c r="E2" s="12" t="s">
        <v>2</v>
      </c>
      <c r="F2" s="12" t="s">
        <v>3</v>
      </c>
      <c r="G2" s="13" t="s">
        <v>2</v>
      </c>
      <c r="H2" s="14"/>
      <c r="I2" s="15"/>
      <c r="J2" s="11" t="s">
        <v>2</v>
      </c>
      <c r="K2" s="11" t="s">
        <v>3</v>
      </c>
      <c r="L2" s="12" t="s">
        <v>2</v>
      </c>
      <c r="M2" s="12" t="s">
        <v>3</v>
      </c>
      <c r="N2" s="16" t="s">
        <v>2</v>
      </c>
    </row>
    <row r="3" spans="1:14" x14ac:dyDescent="0.25">
      <c r="A3" s="17" t="s">
        <v>4</v>
      </c>
      <c r="B3" s="18"/>
      <c r="C3" s="19">
        <v>2013</v>
      </c>
      <c r="D3" s="19">
        <v>2013</v>
      </c>
      <c r="E3" s="20">
        <v>2014</v>
      </c>
      <c r="F3" s="20">
        <v>2014</v>
      </c>
      <c r="G3" s="21">
        <v>2015</v>
      </c>
      <c r="H3" s="22"/>
      <c r="I3" s="23"/>
      <c r="J3" s="19">
        <v>2013</v>
      </c>
      <c r="K3" s="19">
        <v>2013</v>
      </c>
      <c r="L3" s="20">
        <v>2014</v>
      </c>
      <c r="M3" s="20">
        <v>2014</v>
      </c>
      <c r="N3" s="24">
        <v>2015</v>
      </c>
    </row>
    <row r="4" spans="1:14" x14ac:dyDescent="0.25">
      <c r="A4" s="25"/>
      <c r="B4" s="26"/>
      <c r="C4" s="27"/>
      <c r="D4" s="27"/>
      <c r="E4" s="28"/>
      <c r="F4" s="28"/>
      <c r="G4" s="29"/>
      <c r="H4" s="30"/>
      <c r="I4" s="26"/>
      <c r="J4" s="27"/>
      <c r="K4" s="27"/>
      <c r="L4" s="28"/>
      <c r="M4" s="31"/>
      <c r="N4" s="32"/>
    </row>
    <row r="5" spans="1:14" x14ac:dyDescent="0.25">
      <c r="A5" s="25" t="s">
        <v>5</v>
      </c>
      <c r="B5" s="26"/>
      <c r="C5" s="27">
        <v>2850</v>
      </c>
      <c r="D5" s="27">
        <v>2866.5</v>
      </c>
      <c r="E5" s="28">
        <v>2850</v>
      </c>
      <c r="F5" s="28">
        <f>[1]baten!G37-[1]lasten!G59</f>
        <v>2860</v>
      </c>
      <c r="G5" s="29">
        <v>2900</v>
      </c>
      <c r="H5" s="30" t="s">
        <v>6</v>
      </c>
      <c r="I5" s="26"/>
      <c r="J5" s="27">
        <v>250</v>
      </c>
      <c r="K5" s="27">
        <v>70</v>
      </c>
      <c r="L5" s="28">
        <v>200</v>
      </c>
      <c r="M5" s="28">
        <f>[1]lasten!K63</f>
        <v>753.71</v>
      </c>
      <c r="N5" s="33">
        <v>500</v>
      </c>
    </row>
    <row r="6" spans="1:14" x14ac:dyDescent="0.25">
      <c r="A6" s="25" t="s">
        <v>7</v>
      </c>
      <c r="B6" s="26" t="s">
        <v>8</v>
      </c>
      <c r="C6" s="27">
        <v>150</v>
      </c>
      <c r="D6" s="27" t="s">
        <v>4</v>
      </c>
      <c r="E6" s="28" t="s">
        <v>4</v>
      </c>
      <c r="F6" s="28"/>
      <c r="G6" s="29"/>
      <c r="H6" s="30" t="s">
        <v>9</v>
      </c>
      <c r="I6" s="26"/>
      <c r="J6" s="27">
        <v>560</v>
      </c>
      <c r="K6" s="27">
        <v>1104.5999999999999</v>
      </c>
      <c r="L6" s="28">
        <v>600</v>
      </c>
      <c r="M6" s="28">
        <v>2115.86</v>
      </c>
      <c r="N6" s="33">
        <v>600</v>
      </c>
    </row>
    <row r="7" spans="1:14" x14ac:dyDescent="0.25">
      <c r="A7" s="25" t="s">
        <v>4</v>
      </c>
      <c r="B7" s="26" t="s">
        <v>10</v>
      </c>
      <c r="C7" s="27" t="s">
        <v>4</v>
      </c>
      <c r="D7" s="27">
        <v>1</v>
      </c>
      <c r="E7" s="28" t="s">
        <v>4</v>
      </c>
      <c r="F7" s="28">
        <f>[1]baten!H37</f>
        <v>0.5</v>
      </c>
      <c r="G7" s="29"/>
      <c r="H7" s="30" t="s">
        <v>11</v>
      </c>
      <c r="I7" s="26"/>
      <c r="J7" s="27" t="s">
        <v>4</v>
      </c>
      <c r="K7" s="27">
        <v>76.13</v>
      </c>
      <c r="L7" s="28">
        <v>75</v>
      </c>
      <c r="M7" s="28">
        <f>[1]lasten!M59</f>
        <v>119.72</v>
      </c>
      <c r="N7" s="33">
        <v>120</v>
      </c>
    </row>
    <row r="8" spans="1:14" x14ac:dyDescent="0.25">
      <c r="A8" s="25"/>
      <c r="B8" s="26" t="s">
        <v>4</v>
      </c>
      <c r="C8" s="27"/>
      <c r="D8" s="27"/>
      <c r="E8" s="28"/>
      <c r="F8" s="28"/>
      <c r="G8" s="29"/>
      <c r="H8" s="30" t="s">
        <v>12</v>
      </c>
      <c r="I8" s="26"/>
      <c r="J8" s="27">
        <v>500</v>
      </c>
      <c r="K8" s="27">
        <v>859.35</v>
      </c>
      <c r="L8" s="28">
        <v>300</v>
      </c>
      <c r="M8" s="28">
        <f>[1]lasten!I59</f>
        <v>0</v>
      </c>
      <c r="N8" s="33"/>
    </row>
    <row r="9" spans="1:14" x14ac:dyDescent="0.25">
      <c r="A9" s="25"/>
      <c r="B9" s="26" t="s">
        <v>13</v>
      </c>
      <c r="C9" s="27">
        <v>1250</v>
      </c>
      <c r="D9" s="27">
        <v>1250</v>
      </c>
      <c r="E9" s="28">
        <v>1250</v>
      </c>
      <c r="F9" s="28">
        <v>1250</v>
      </c>
      <c r="G9" s="29">
        <v>1250</v>
      </c>
      <c r="H9" s="30" t="s">
        <v>14</v>
      </c>
      <c r="I9" s="26"/>
      <c r="J9" s="27">
        <v>900</v>
      </c>
      <c r="K9" s="27">
        <v>923.4</v>
      </c>
      <c r="L9" s="28">
        <v>900</v>
      </c>
      <c r="M9" s="28">
        <f>[1]lasten!H59</f>
        <v>929.7</v>
      </c>
      <c r="N9" s="33">
        <v>900</v>
      </c>
    </row>
    <row r="10" spans="1:14" x14ac:dyDescent="0.25">
      <c r="A10" s="25"/>
      <c r="B10" s="26" t="s">
        <v>15</v>
      </c>
      <c r="C10" s="34"/>
      <c r="D10" s="27"/>
      <c r="E10" s="28"/>
      <c r="F10" s="28">
        <v>382.76</v>
      </c>
      <c r="G10" s="29"/>
      <c r="H10" s="30"/>
      <c r="I10" s="26"/>
      <c r="J10" s="27"/>
      <c r="K10" s="27"/>
      <c r="L10" s="28"/>
      <c r="M10" s="28"/>
      <c r="N10" s="33"/>
    </row>
    <row r="11" spans="1:14" x14ac:dyDescent="0.25">
      <c r="A11" s="35"/>
      <c r="B11" s="36" t="s">
        <v>16</v>
      </c>
      <c r="C11" s="37"/>
      <c r="D11" s="38">
        <v>6675</v>
      </c>
      <c r="E11" s="39"/>
      <c r="F11" s="28" t="s">
        <v>4</v>
      </c>
      <c r="G11" s="29"/>
      <c r="H11" s="30" t="s">
        <v>4</v>
      </c>
      <c r="I11" s="26"/>
      <c r="J11" s="27"/>
      <c r="K11" s="40" t="s">
        <v>4</v>
      </c>
      <c r="L11" s="41" t="s">
        <v>4</v>
      </c>
      <c r="M11" s="28"/>
      <c r="N11" s="33"/>
    </row>
    <row r="12" spans="1:14" x14ac:dyDescent="0.25">
      <c r="A12" s="35"/>
      <c r="B12" s="36" t="s">
        <v>17</v>
      </c>
      <c r="C12" s="37"/>
      <c r="D12" s="38">
        <v>2500</v>
      </c>
      <c r="E12" s="39"/>
      <c r="F12" s="28" t="s">
        <v>4</v>
      </c>
      <c r="G12" s="29"/>
      <c r="H12" s="30"/>
      <c r="I12" s="26"/>
      <c r="J12" s="27"/>
      <c r="K12" s="40"/>
      <c r="L12" s="41"/>
      <c r="M12" s="28"/>
      <c r="N12" s="33"/>
    </row>
    <row r="13" spans="1:14" x14ac:dyDescent="0.25">
      <c r="A13" s="25"/>
      <c r="B13" s="26" t="s">
        <v>18</v>
      </c>
      <c r="C13" s="27" t="s">
        <v>4</v>
      </c>
      <c r="D13" s="40">
        <v>88.09</v>
      </c>
      <c r="E13" s="41" t="s">
        <v>4</v>
      </c>
      <c r="F13" s="41">
        <f>[1]lasten!O2</f>
        <v>75.22</v>
      </c>
      <c r="G13" s="42"/>
      <c r="H13" s="43" t="s">
        <v>19</v>
      </c>
      <c r="I13" s="26"/>
      <c r="J13" s="27">
        <v>700</v>
      </c>
      <c r="K13" s="27">
        <v>703.85</v>
      </c>
      <c r="L13" s="28">
        <v>1250</v>
      </c>
      <c r="M13" s="28">
        <f>[1]lasten!L59</f>
        <v>1224.4000000000001</v>
      </c>
      <c r="N13" s="33">
        <v>800</v>
      </c>
    </row>
    <row r="14" spans="1:14" x14ac:dyDescent="0.25">
      <c r="A14" s="25" t="s">
        <v>20</v>
      </c>
      <c r="B14" s="26"/>
      <c r="C14" s="27"/>
      <c r="D14" s="27" t="s">
        <v>4</v>
      </c>
      <c r="E14" s="28"/>
      <c r="F14" s="28"/>
      <c r="G14" s="29"/>
      <c r="H14" s="44" t="s">
        <v>21</v>
      </c>
      <c r="I14" s="26"/>
      <c r="J14" s="27">
        <v>500</v>
      </c>
      <c r="K14" s="27"/>
      <c r="L14" s="28">
        <v>500</v>
      </c>
      <c r="M14" s="28">
        <f>[1]lasten!K66</f>
        <v>366.4</v>
      </c>
      <c r="N14" s="33">
        <v>500</v>
      </c>
    </row>
    <row r="15" spans="1:14" x14ac:dyDescent="0.25">
      <c r="A15" s="35"/>
      <c r="B15" s="26" t="s">
        <v>22</v>
      </c>
      <c r="C15" s="26"/>
      <c r="D15" s="38"/>
      <c r="E15" s="39"/>
      <c r="F15" s="41" t="s">
        <v>4</v>
      </c>
      <c r="G15" s="29"/>
      <c r="H15" s="44" t="s">
        <v>23</v>
      </c>
      <c r="I15" s="26"/>
      <c r="J15" s="27">
        <v>350</v>
      </c>
      <c r="K15" s="27">
        <v>478</v>
      </c>
      <c r="L15" s="28">
        <v>300</v>
      </c>
      <c r="M15" s="28">
        <f>[1]lasten!J64</f>
        <v>395.26</v>
      </c>
      <c r="N15" s="33"/>
    </row>
    <row r="16" spans="1:14" x14ac:dyDescent="0.25">
      <c r="A16" s="35"/>
      <c r="B16" s="26"/>
      <c r="C16" s="26"/>
      <c r="D16" s="38"/>
      <c r="E16" s="39"/>
      <c r="F16" s="28"/>
      <c r="G16" s="29"/>
      <c r="H16" s="44" t="s">
        <v>17</v>
      </c>
      <c r="I16" s="26"/>
      <c r="J16" s="27"/>
      <c r="K16" s="27"/>
      <c r="L16" s="28"/>
      <c r="M16" s="28"/>
      <c r="N16" s="33"/>
    </row>
    <row r="17" spans="1:14" x14ac:dyDescent="0.25">
      <c r="A17" s="35"/>
      <c r="B17" s="26"/>
      <c r="C17" s="26"/>
      <c r="D17" s="38"/>
      <c r="E17" s="39"/>
      <c r="F17" s="28"/>
      <c r="G17" s="29"/>
      <c r="H17" s="30" t="s">
        <v>24</v>
      </c>
      <c r="I17" s="26"/>
      <c r="J17" s="27" t="s">
        <v>4</v>
      </c>
      <c r="K17" s="27" t="s">
        <v>4</v>
      </c>
      <c r="L17" s="28"/>
      <c r="M17" s="28" t="s">
        <v>4</v>
      </c>
      <c r="N17" s="33"/>
    </row>
    <row r="18" spans="1:14" x14ac:dyDescent="0.25">
      <c r="A18" s="25"/>
      <c r="B18" s="26"/>
      <c r="C18" s="27"/>
      <c r="D18" s="27"/>
      <c r="E18" s="28"/>
      <c r="F18" s="28"/>
      <c r="G18" s="29"/>
      <c r="H18" s="30" t="s">
        <v>25</v>
      </c>
      <c r="I18" s="26"/>
      <c r="J18" s="27">
        <v>400</v>
      </c>
      <c r="K18" s="27">
        <v>206</v>
      </c>
      <c r="L18" s="28">
        <v>200</v>
      </c>
      <c r="M18" s="28">
        <f>[1]lasten!P59-[1]baten!M37</f>
        <v>152.46</v>
      </c>
      <c r="N18" s="33">
        <v>200</v>
      </c>
    </row>
    <row r="19" spans="1:14" x14ac:dyDescent="0.25">
      <c r="A19" s="25"/>
      <c r="B19" s="26"/>
      <c r="C19" s="27"/>
      <c r="D19" s="27"/>
      <c r="E19" s="28"/>
      <c r="F19" s="28"/>
      <c r="G19" s="29"/>
      <c r="H19" s="45" t="s">
        <v>26</v>
      </c>
      <c r="I19" s="26"/>
      <c r="J19" s="40">
        <v>200</v>
      </c>
      <c r="K19" s="46">
        <v>395.3</v>
      </c>
      <c r="L19" s="47">
        <v>400</v>
      </c>
      <c r="M19" s="28">
        <f>[1]lasten!J65</f>
        <v>501.5</v>
      </c>
      <c r="N19" s="33">
        <v>400</v>
      </c>
    </row>
    <row r="20" spans="1:14" x14ac:dyDescent="0.25">
      <c r="A20" s="35"/>
      <c r="B20" s="26"/>
      <c r="C20" s="26"/>
      <c r="D20" s="38"/>
      <c r="E20" s="39"/>
      <c r="F20" s="31"/>
      <c r="G20" s="48"/>
      <c r="H20" s="30" t="s">
        <v>27</v>
      </c>
      <c r="I20" s="26"/>
      <c r="J20" s="27">
        <v>217.6</v>
      </c>
      <c r="K20" s="46">
        <v>217.6</v>
      </c>
      <c r="L20" s="47" t="s">
        <v>4</v>
      </c>
      <c r="M20" s="28">
        <f>[1]lasten!J63</f>
        <v>500</v>
      </c>
      <c r="N20" s="33"/>
    </row>
    <row r="21" spans="1:14" x14ac:dyDescent="0.25">
      <c r="A21" s="35"/>
      <c r="B21" s="26"/>
      <c r="C21" s="26"/>
      <c r="D21" s="38"/>
      <c r="E21" s="39"/>
      <c r="F21" s="31"/>
      <c r="G21" s="48"/>
      <c r="H21" s="30" t="s">
        <v>28</v>
      </c>
      <c r="I21" s="26"/>
      <c r="J21" s="27">
        <v>-327.60000000000002</v>
      </c>
      <c r="K21" s="49">
        <v>8346.36</v>
      </c>
      <c r="L21" s="50">
        <f>L24-SUM(L5:L20)</f>
        <v>-625</v>
      </c>
      <c r="M21" s="28">
        <f>M24-SUM(M4:M20)</f>
        <v>-2490.5299999999988</v>
      </c>
      <c r="N21" s="33">
        <f>N24-SUM(N4:N19)</f>
        <v>130</v>
      </c>
    </row>
    <row r="22" spans="1:14" x14ac:dyDescent="0.25">
      <c r="A22" s="25" t="s">
        <v>4</v>
      </c>
      <c r="B22" s="26"/>
      <c r="C22" s="27"/>
      <c r="D22" s="27"/>
      <c r="E22" s="28"/>
      <c r="F22" s="28"/>
      <c r="G22" s="29"/>
      <c r="H22" s="37"/>
      <c r="I22" s="37"/>
      <c r="J22" s="37"/>
      <c r="K22" s="37"/>
      <c r="L22" s="37"/>
      <c r="M22" s="41"/>
      <c r="N22" s="33"/>
    </row>
    <row r="23" spans="1:14" x14ac:dyDescent="0.25">
      <c r="A23" s="51"/>
      <c r="B23" s="26"/>
      <c r="C23" s="26"/>
      <c r="D23" s="38"/>
      <c r="E23" s="39"/>
      <c r="F23" s="52"/>
      <c r="G23" s="29"/>
      <c r="H23" s="30"/>
      <c r="I23" s="26"/>
      <c r="J23" s="27"/>
      <c r="K23" s="27"/>
      <c r="L23" s="28"/>
      <c r="M23" s="28"/>
      <c r="N23" s="33"/>
    </row>
    <row r="24" spans="1:14" ht="15.75" thickBot="1" x14ac:dyDescent="0.3">
      <c r="A24" s="53" t="s">
        <v>29</v>
      </c>
      <c r="B24" s="54"/>
      <c r="C24" s="55">
        <f>SUM(C5:C23)</f>
        <v>4250</v>
      </c>
      <c r="D24" s="55">
        <f>SUM(D5:D23)</f>
        <v>13380.59</v>
      </c>
      <c r="E24" s="55">
        <f>SUM(E5:E23)</f>
        <v>4100</v>
      </c>
      <c r="F24" s="56">
        <f>SUM(F5:F23)</f>
        <v>4568.4800000000005</v>
      </c>
      <c r="G24" s="56">
        <f>SUM(G5:G23)</f>
        <v>4150</v>
      </c>
      <c r="H24" s="57" t="s">
        <v>30</v>
      </c>
      <c r="I24" s="54"/>
      <c r="J24" s="55">
        <f>SUM(J5:J23)</f>
        <v>4250</v>
      </c>
      <c r="K24" s="55">
        <f>SUM(K5:K23)</f>
        <v>13380.59</v>
      </c>
      <c r="L24" s="55">
        <f>E24</f>
        <v>4100</v>
      </c>
      <c r="M24" s="56">
        <f>F24</f>
        <v>4568.4800000000005</v>
      </c>
      <c r="N24" s="58">
        <f>G24</f>
        <v>4150</v>
      </c>
    </row>
    <row r="25" spans="1:14" x14ac:dyDescent="0.25">
      <c r="C25" s="59"/>
      <c r="D25" s="60"/>
      <c r="E25" s="60"/>
    </row>
    <row r="26" spans="1:14" x14ac:dyDescent="0.25">
      <c r="D26" s="60"/>
      <c r="E26" s="60"/>
      <c r="K26" s="59"/>
      <c r="L26" s="59"/>
    </row>
    <row r="27" spans="1:14" x14ac:dyDescent="0.25">
      <c r="D27" s="60"/>
      <c r="E27" s="60"/>
    </row>
    <row r="28" spans="1:14" x14ac:dyDescent="0.25">
      <c r="A28" s="61"/>
      <c r="B28" s="61"/>
      <c r="D28" s="60"/>
      <c r="E28" s="60"/>
      <c r="I28" s="62" t="s">
        <v>31</v>
      </c>
      <c r="J28" s="63" t="s">
        <v>32</v>
      </c>
      <c r="K28" s="64" t="s">
        <v>33</v>
      </c>
      <c r="L28" s="65" t="s">
        <v>34</v>
      </c>
    </row>
    <row r="29" spans="1:14" x14ac:dyDescent="0.25">
      <c r="D29" s="60"/>
      <c r="E29" s="60"/>
      <c r="I29" s="66">
        <v>2005</v>
      </c>
      <c r="J29" s="37"/>
      <c r="K29" s="67"/>
      <c r="L29" s="68">
        <v>248</v>
      </c>
    </row>
    <row r="30" spans="1:14" x14ac:dyDescent="0.25">
      <c r="A30" s="69"/>
      <c r="D30" s="60"/>
      <c r="E30" s="60"/>
      <c r="I30" s="66">
        <v>2006</v>
      </c>
      <c r="J30" s="67">
        <v>50</v>
      </c>
      <c r="K30" s="67">
        <v>64</v>
      </c>
      <c r="L30" s="68">
        <v>262</v>
      </c>
    </row>
    <row r="31" spans="1:14" x14ac:dyDescent="0.25">
      <c r="A31" s="69"/>
      <c r="D31" s="60"/>
      <c r="E31" s="60"/>
      <c r="I31" s="66">
        <v>2007</v>
      </c>
      <c r="J31" s="67">
        <v>11</v>
      </c>
      <c r="K31" s="67">
        <v>29</v>
      </c>
      <c r="L31" s="68">
        <v>280</v>
      </c>
    </row>
    <row r="32" spans="1:14" x14ac:dyDescent="0.25">
      <c r="D32" s="60"/>
      <c r="E32" s="60"/>
      <c r="I32" s="66">
        <v>2008</v>
      </c>
      <c r="J32" s="67">
        <v>9</v>
      </c>
      <c r="K32" s="67">
        <v>42</v>
      </c>
      <c r="L32" s="70">
        <v>313</v>
      </c>
    </row>
    <row r="33" spans="1:12" x14ac:dyDescent="0.25">
      <c r="B33" s="59"/>
      <c r="D33" s="60"/>
      <c r="E33" s="60"/>
      <c r="H33" s="71"/>
      <c r="I33" s="66">
        <v>2009</v>
      </c>
      <c r="J33" s="67">
        <v>6</v>
      </c>
      <c r="K33" s="67">
        <v>28</v>
      </c>
      <c r="L33" s="70">
        <v>335</v>
      </c>
    </row>
    <row r="34" spans="1:12" x14ac:dyDescent="0.25">
      <c r="D34" s="60"/>
      <c r="E34" s="60"/>
      <c r="H34" s="71"/>
      <c r="I34" s="66">
        <v>2010</v>
      </c>
      <c r="J34" s="67">
        <v>12</v>
      </c>
      <c r="K34" s="67">
        <v>27</v>
      </c>
      <c r="L34" s="70">
        <v>350</v>
      </c>
    </row>
    <row r="35" spans="1:12" x14ac:dyDescent="0.25">
      <c r="A35" s="69"/>
      <c r="B35" s="59"/>
      <c r="D35" s="60"/>
      <c r="E35" s="60"/>
      <c r="H35" s="71"/>
      <c r="I35" s="72">
        <v>2011</v>
      </c>
      <c r="J35" s="67">
        <v>8</v>
      </c>
      <c r="K35" s="73">
        <v>10</v>
      </c>
      <c r="L35" s="70">
        <v>352</v>
      </c>
    </row>
    <row r="36" spans="1:12" x14ac:dyDescent="0.25">
      <c r="A36" s="69"/>
      <c r="D36" s="60"/>
      <c r="E36" s="60"/>
      <c r="H36" s="71"/>
      <c r="I36" s="66">
        <v>2012</v>
      </c>
      <c r="J36" s="67">
        <v>4</v>
      </c>
      <c r="K36" s="74">
        <v>5</v>
      </c>
      <c r="L36" s="75">
        <v>353</v>
      </c>
    </row>
    <row r="37" spans="1:12" x14ac:dyDescent="0.25">
      <c r="B37" s="59"/>
      <c r="D37" s="60"/>
      <c r="E37" s="60"/>
      <c r="H37" s="71"/>
      <c r="I37" s="66">
        <v>2013</v>
      </c>
      <c r="J37" s="67">
        <v>5</v>
      </c>
      <c r="K37" s="76">
        <v>4</v>
      </c>
      <c r="L37" s="77">
        <v>352</v>
      </c>
    </row>
    <row r="38" spans="1:12" x14ac:dyDescent="0.25">
      <c r="C38" s="59"/>
      <c r="D38" s="60"/>
      <c r="E38" s="60"/>
      <c r="I38" s="78">
        <v>2014</v>
      </c>
      <c r="J38" s="79">
        <v>13</v>
      </c>
      <c r="K38" s="79">
        <v>19</v>
      </c>
      <c r="L38" s="80">
        <v>358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home</cp:lastModifiedBy>
  <dcterms:created xsi:type="dcterms:W3CDTF">2015-05-25T10:29:53Z</dcterms:created>
  <dcterms:modified xsi:type="dcterms:W3CDTF">2015-05-25T10:34:54Z</dcterms:modified>
</cp:coreProperties>
</file>